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<sst xmlns="http://schemas.openxmlformats.org/spreadsheetml/2006/main" count="69" uniqueCount="65">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</sst>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0" fontId="37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17" zoomScale="85" zoomScaleNormal="60" zoomScaleSheetLayoutView="85" workbookViewId="0">
      <selection activeCell="F18" sqref="F18:G36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86" t="s">
        <v>9</v>
      </c>
      <c r="B1" s="86"/>
      <c r="C1" s="86"/>
      <c r="D1" s="86"/>
      <c r="E1" s="86"/>
      <c r="F1" s="86"/>
      <c r="G1" s="86"/>
    </row>
    <row r="2" spans="1:8" ht="43.5" customHeight="1">
      <c r="A2" s="87" t="s">
        <v>56</v>
      </c>
      <c r="B2" s="87"/>
      <c r="C2" s="87"/>
      <c r="D2" s="87"/>
      <c r="E2" s="87"/>
      <c r="F2" s="87"/>
      <c r="G2" s="87"/>
    </row>
    <row r="3" spans="1:8" ht="0.6" customHeight="1">
      <c r="G3" s="2"/>
    </row>
    <row r="4" spans="1:8" ht="38.25" customHeight="1">
      <c r="A4" s="88" t="s">
        <v>10</v>
      </c>
      <c r="B4" s="88"/>
      <c r="C4" s="88"/>
      <c r="D4" s="88"/>
      <c r="E4" s="88"/>
      <c r="F4" s="88"/>
      <c r="G4" s="88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89" t="s">
        <v>61</v>
      </c>
      <c r="E6" s="89"/>
      <c r="F6" s="89"/>
      <c r="G6" s="89"/>
    </row>
    <row r="7" spans="1:8" ht="35.25" customHeight="1">
      <c r="A7" s="17">
        <v>2</v>
      </c>
      <c r="B7" s="18"/>
      <c r="C7" s="19" t="s">
        <v>62</v>
      </c>
      <c r="D7" s="90" t="s">
        <v>57</v>
      </c>
      <c r="E7" s="90"/>
      <c r="F7" s="90"/>
      <c r="G7" s="90"/>
    </row>
    <row r="8" spans="1:8" ht="35.25" customHeight="1">
      <c r="A8" s="17">
        <v>3</v>
      </c>
      <c r="B8" s="18"/>
      <c r="C8" s="19" t="s">
        <v>63</v>
      </c>
      <c r="D8" s="96" t="s">
        <v>64</v>
      </c>
      <c r="E8" s="96"/>
      <c r="F8" s="9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29 tháng 9 năm 2026 tới ngày 5 tháng 10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29/9/2026 to 5/10/2026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6 tháng 10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46301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8" t="s">
        <v>14</v>
      </c>
      <c r="B14" s="98" t="s">
        <v>15</v>
      </c>
      <c r="C14" s="102"/>
      <c r="D14" s="103"/>
      <c r="E14" s="98" t="s">
        <v>2</v>
      </c>
      <c r="F14" s="34" t="s">
        <v>54</v>
      </c>
      <c r="G14" s="35" t="s">
        <v>54</v>
      </c>
    </row>
    <row r="15" spans="1:8" ht="20.25" customHeight="1">
      <c r="A15" s="99"/>
      <c r="B15" s="36"/>
      <c r="C15" s="37"/>
      <c r="D15" s="38"/>
      <c r="E15" s="99"/>
      <c r="F15" s="39">
        <f>G15+7</f>
        <v>46300</v>
      </c>
      <c r="G15" s="40">
        <v>46293</v>
      </c>
      <c r="H15" s="8">
        <f>G15+1</f>
        <v>46294</v>
      </c>
    </row>
    <row r="16" spans="1:8" ht="41.25" customHeight="1">
      <c r="A16" s="41" t="s">
        <v>3</v>
      </c>
      <c r="B16" s="91" t="s">
        <v>16</v>
      </c>
      <c r="C16" s="92"/>
      <c r="D16" s="93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1" t="s">
        <v>20</v>
      </c>
      <c r="D18" s="101"/>
      <c r="E18" s="47"/>
      <c r="F18" s="48">
        <v>332198205347</v>
      </c>
      <c r="G18" s="48">
        <v>332026171856</v>
      </c>
      <c r="H18" s="9"/>
      <c r="I18" s="13"/>
    </row>
    <row r="19" spans="1:9" ht="35.1" customHeight="1">
      <c r="A19" s="45" t="s">
        <v>21</v>
      </c>
      <c r="B19" s="46"/>
      <c r="C19" s="101" t="s">
        <v>22</v>
      </c>
      <c r="D19" s="101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1" t="s">
        <v>24</v>
      </c>
      <c r="D20" s="101"/>
      <c r="E20" s="47"/>
      <c r="F20" s="49">
        <v>14006.43</v>
      </c>
      <c r="G20" s="49">
        <v>13998.97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5" t="s">
        <v>20</v>
      </c>
      <c r="D22" s="95"/>
      <c r="E22" s="47"/>
      <c r="F22" s="48">
        <v>332639881632</v>
      </c>
      <c r="G22" s="48">
        <v>332198205347</v>
      </c>
      <c r="H22" s="9"/>
      <c r="I22" s="13"/>
    </row>
    <row r="23" spans="1:9" ht="39.950000000000003" customHeight="1">
      <c r="A23" s="45" t="s">
        <v>28</v>
      </c>
      <c r="B23" s="46"/>
      <c r="C23" s="95" t="s">
        <v>22</v>
      </c>
      <c r="D23" s="95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5" t="s">
        <v>24</v>
      </c>
      <c r="D24" s="95"/>
      <c r="E24" s="47"/>
      <c r="F24" s="49">
        <v>14033.4</v>
      </c>
      <c r="G24" s="49">
        <v>14006.43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441676285</v>
      </c>
      <c r="G25" s="51">
        <v>172033491</v>
      </c>
      <c r="H25" s="9"/>
      <c r="I25" s="13"/>
    </row>
    <row r="26" spans="1:9" ht="60" customHeight="1">
      <c r="A26" s="47" t="s">
        <v>32</v>
      </c>
      <c r="B26" s="52"/>
      <c r="C26" s="101" t="s">
        <v>33</v>
      </c>
      <c r="D26" s="101"/>
      <c r="E26" s="45"/>
      <c r="F26" s="53">
        <v>639232424</v>
      </c>
      <c r="G26" s="53">
        <v>176912891</v>
      </c>
      <c r="H26" s="9"/>
      <c r="I26" s="13"/>
    </row>
    <row r="27" spans="1:9" ht="57.75" customHeight="1">
      <c r="A27" s="47" t="s">
        <v>34</v>
      </c>
      <c r="B27" s="52"/>
      <c r="C27" s="95" t="s">
        <v>35</v>
      </c>
      <c r="D27" s="95"/>
      <c r="E27" s="45"/>
      <c r="F27" s="48">
        <v>-197556139</v>
      </c>
      <c r="G27" s="48">
        <v>-4879400</v>
      </c>
      <c r="H27" s="9"/>
      <c r="I27" s="13"/>
    </row>
    <row r="28" spans="1:9" ht="40.5" customHeight="1">
      <c r="A28" s="47" t="s">
        <v>36</v>
      </c>
      <c r="B28" s="52"/>
      <c r="C28" s="95" t="s">
        <v>37</v>
      </c>
      <c r="D28" s="95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26.97</v>
      </c>
      <c r="G29" s="56">
        <v>7.46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5" t="s">
        <v>42</v>
      </c>
      <c r="D31" s="95"/>
      <c r="E31" s="47"/>
      <c r="F31" s="59">
        <v>14033.4</v>
      </c>
      <c r="G31" s="49">
        <v>14007.45</v>
      </c>
      <c r="H31" s="9"/>
      <c r="I31" s="13"/>
    </row>
    <row r="32" spans="1:9" ht="27" customHeight="1">
      <c r="A32" s="45" t="s">
        <v>43</v>
      </c>
      <c r="B32" s="58"/>
      <c r="C32" s="95" t="s">
        <v>44</v>
      </c>
      <c r="D32" s="95"/>
      <c r="E32" s="47"/>
      <c r="F32" s="49">
        <v>13085.62</v>
      </c>
      <c r="G32" s="49">
        <v>13082.61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7" t="s">
        <v>46</v>
      </c>
      <c r="D34" s="97"/>
      <c r="E34" s="47"/>
      <c r="F34" s="49">
        <f>J34+K34</f>
        <v>22266949.479999997</v>
      </c>
      <c r="G34" s="49">
        <v>22266949.479999997</v>
      </c>
      <c r="I34" s="13"/>
      <c r="J34" s="6">
        <v>793591.08</v>
      </c>
      <c r="K34" s="10">
        <v>21473358.399999999</v>
      </c>
    </row>
    <row r="35" spans="1:11" ht="41.25" customHeight="1">
      <c r="A35" s="62">
        <v>6.2</v>
      </c>
      <c r="B35" s="63"/>
      <c r="C35" s="97" t="s">
        <v>47</v>
      </c>
      <c r="D35" s="97"/>
      <c r="E35" s="47"/>
      <c r="F35" s="48">
        <f>F34*F24</f>
        <v>312481008832.63196</v>
      </c>
      <c r="G35" s="48">
        <v>311880469205.15637</v>
      </c>
      <c r="I35" s="13"/>
      <c r="J35" s="11"/>
      <c r="K35" s="12"/>
    </row>
    <row r="36" spans="1:11" ht="45.75" customHeight="1">
      <c r="A36" s="62">
        <v>6.3</v>
      </c>
      <c r="B36" s="63"/>
      <c r="C36" s="97" t="s">
        <v>48</v>
      </c>
      <c r="D36" s="97"/>
      <c r="E36" s="47"/>
      <c r="F36" s="64">
        <f>F35/F22</f>
        <v>0.93939730647911357</v>
      </c>
      <c r="G36" s="64">
        <v>0.93883851322850886</v>
      </c>
      <c r="I36" s="13"/>
    </row>
    <row r="37" spans="1:11" ht="41.25" customHeight="1">
      <c r="A37" s="41" t="s">
        <v>4</v>
      </c>
      <c r="B37" s="105" t="s">
        <v>49</v>
      </c>
      <c r="C37" s="105"/>
      <c r="D37" s="105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111"/>
      <c r="B39" s="111"/>
      <c r="C39" s="111"/>
      <c r="D39" s="111"/>
      <c r="E39" s="111"/>
      <c r="F39" s="111"/>
      <c r="G39" s="111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106" t="s">
        <v>5</v>
      </c>
      <c r="B41" s="106"/>
      <c r="C41" s="106"/>
      <c r="D41" s="69"/>
      <c r="E41" s="69"/>
      <c r="F41" s="107" t="s">
        <v>50</v>
      </c>
      <c r="G41" s="107"/>
    </row>
    <row r="42" spans="1:11" ht="15" customHeight="1">
      <c r="A42" s="108" t="s">
        <v>6</v>
      </c>
      <c r="B42" s="108"/>
      <c r="C42" s="108"/>
      <c r="D42" s="70"/>
      <c r="E42" s="70"/>
      <c r="F42" s="109" t="s">
        <v>7</v>
      </c>
      <c r="G42" s="109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110" t="s">
        <v>58</v>
      </c>
      <c r="B57" s="110"/>
      <c r="C57" s="110"/>
      <c r="D57" s="78"/>
      <c r="E57" s="78"/>
      <c r="F57" s="110" t="s">
        <v>8</v>
      </c>
      <c r="G57" s="110"/>
    </row>
    <row r="58" spans="1:7" ht="15.75" customHeight="1">
      <c r="A58" s="80" t="s">
        <v>59</v>
      </c>
      <c r="B58" s="81"/>
      <c r="C58" s="82"/>
      <c r="D58" s="83"/>
      <c r="E58" s="78"/>
      <c r="F58" s="100"/>
      <c r="G58" s="100"/>
    </row>
    <row r="59" spans="1:7" ht="18.75" customHeight="1">
      <c r="A59" s="84" t="s">
        <v>55</v>
      </c>
      <c r="B59" s="85"/>
      <c r="C59" s="85"/>
      <c r="D59" s="84"/>
      <c r="E59" s="84"/>
      <c r="F59" s="104"/>
      <c r="G59" s="104"/>
    </row>
  </sheetData>
  <mergeCells count="40"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A1:G1"/>
    <mergeCell ref="A2:G2"/>
    <mergeCell ref="A4:G4"/>
    <mergeCell ref="D6:G6"/>
    <mergeCell ref="D7:G7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fabe4d751e7d4639849e5289a9ad7153.psdsxs" Id="R257fb0838bbe49d7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cx6KZO5bC8VL+Ezjjw6fmseGUfFEB+XZq3mxcfM1laU=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nzb4XQgx40pXZJ6aq3wqXg/UNTg0PwDG1+X1roRD4ns=</DigestValue>
    </Reference>
  </SignedInfo>
  <SignatureValue>J8PDSG2oL16g/eLon9a8Rq2KN2JF3N1vURftDYrFRl3hzooJkhDrfRxqXlW9lRK4FFi7TWMdo068
4dykaS3jGEtRQrQFJunoI8ri2uVUN0hY7v5elW5U0MmkPy6dtOOz0CaGWze8hp3j/Mt/ee7qKjHR
ZaZM6VTsS3U40dg6Y5GKTVjZ27k6BGhlKPVM2oRPh9ZiOJIuSNRsMq3zG4ADBcLomNyHa1uxLpVZ
wO3CK/b8Gd1z1yjW9hAxXVd8qSy5soGt0KS3ZAz4S+OLNc6KmCYopCK3B9maFhvFcauLOZ/7rC2E
srhxznqpVSt4BkvxTLNdYcfo6tJjttzuHKKo2g==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ITeSlaAR/R5GehWxeelAPf7pkKCyZoITzfeSoLt/Yuw=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IDElp9+uknqPbWLNFhqLJV9ETl1zkXLBax1K0p/Hooo=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2026-10-06T07:14:04Z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2026-10-06T07:14:04Z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2026-10-06T06:39:11Z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