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21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29" i="2" l="1"/>
  <c r="H27" i="2"/>
  <c r="H25" i="2"/>
  <c r="I25" i="2" s="1"/>
  <c r="I19" i="2"/>
  <c r="I20" i="2"/>
  <c r="I21" i="2"/>
  <c r="I23" i="2"/>
  <c r="I27" i="2"/>
  <c r="I28" i="2"/>
  <c r="I29" i="2"/>
  <c r="I18" i="2"/>
  <c r="H20" i="2"/>
  <c r="H18" i="2"/>
  <c r="F35" i="2" l="1"/>
  <c r="F34" i="2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<sst xmlns="http://schemas.openxmlformats.org/spreadsheetml/2006/main" count="69" uniqueCount="65">
  <si>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</si>
  <si>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</si>
  <si>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</si>
  <si>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</si>
  <si>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</si>
  <si>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</si>
  <si>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</si>
  <si>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</si>
  <si>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</si>
  <si>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</si>
  <si>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</si>
  <si>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</si>
  <si>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</si>
  <si>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</si>
  <si>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</si>
  <si>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</si>
  <si>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</si>
  <si>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</si>
  <si>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</si>
  <si>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</si>
  <si>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</si>
  <si>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</si>
  <si>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</si>
  <si>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</si>
  <si>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</si>
  <si>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</si>
  <si>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</si>
  <si>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</si>
  <si>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</si>
  <si>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</si>
  <si>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</si>
  <si>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</si>
  <si>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</si>
  <si>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</si>
  <si>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</si>
  <si>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</si>
  <si>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</si>
  <si>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</si>
  <si>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</si>
  <si>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</si>
  <si>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</si>
  <si>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</si>
  <si>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</si>
  <si>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</si>
  <si>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</si>
  <si>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</si>
  <si>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</si>
  <si>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</si>
  <si>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</si>
  <si>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</si>
  <si>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</si>
  <si>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</si>
  <si>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</si>
  <si>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</si>
  <si>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</si>
  <si>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</si>
  <si>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</si>
  <si>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</si>
  <si>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</si>
  <si>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</si>
  <si>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</si>
  <si>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</si>
  <si>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</si>
  <si>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</si>
  <si>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Đàm Tú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</si>
</sst>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168" fontId="16" fillId="2" borderId="0" xfId="7" applyNumberFormat="1" applyFont="1" applyFill="1"/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22" zoomScale="60" zoomScaleNormal="60" workbookViewId="0">
      <selection activeCell="A59" sqref="A59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7" t="s">
        <v>9</v>
      </c>
      <c r="B1" s="87"/>
      <c r="C1" s="87"/>
      <c r="D1" s="87"/>
      <c r="E1" s="87"/>
      <c r="F1" s="87"/>
      <c r="G1" s="87"/>
    </row>
    <row r="2" spans="1:8" ht="43.5" customHeight="1">
      <c r="A2" s="88" t="s">
        <v>61</v>
      </c>
      <c r="B2" s="88"/>
      <c r="C2" s="88"/>
      <c r="D2" s="88"/>
      <c r="E2" s="88"/>
      <c r="F2" s="88"/>
      <c r="G2" s="88"/>
    </row>
    <row r="3" spans="1:8" ht="0.6" customHeight="1">
      <c r="G3" s="2"/>
    </row>
    <row r="4" spans="1:8" ht="38.25" customHeight="1">
      <c r="A4" s="89" t="s">
        <v>10</v>
      </c>
      <c r="B4" s="89"/>
      <c r="C4" s="89"/>
      <c r="D4" s="89"/>
      <c r="E4" s="89"/>
      <c r="F4" s="89"/>
      <c r="G4" s="89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0" t="s">
        <v>54</v>
      </c>
      <c r="E6" s="90"/>
      <c r="F6" s="90"/>
      <c r="G6" s="90"/>
    </row>
    <row r="7" spans="1:8" ht="35.25" customHeight="1">
      <c r="A7" s="9">
        <v>2</v>
      </c>
      <c r="B7" s="10"/>
      <c r="C7" s="11" t="s">
        <v>12</v>
      </c>
      <c r="D7" s="91" t="s">
        <v>62</v>
      </c>
      <c r="E7" s="91"/>
      <c r="F7" s="91"/>
      <c r="G7" s="91"/>
    </row>
    <row r="8" spans="1:8" ht="35.25" customHeight="1">
      <c r="A8" s="9">
        <v>3</v>
      </c>
      <c r="B8" s="10"/>
      <c r="C8" s="11" t="s">
        <v>13</v>
      </c>
      <c r="D8" s="97" t="s">
        <v>55</v>
      </c>
      <c r="E8" s="97"/>
      <c r="F8" s="97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20 tháng 5 năm 2025 tới ngày 26 tháng 5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20/5/2025 to 26/5/2025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27 tháng 5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45804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9" t="s">
        <v>17</v>
      </c>
      <c r="B14" s="99" t="s">
        <v>18</v>
      </c>
      <c r="C14" s="103"/>
      <c r="D14" s="104"/>
      <c r="E14" s="99" t="s">
        <v>2</v>
      </c>
      <c r="F14" s="80" t="s">
        <v>59</v>
      </c>
      <c r="G14" s="81" t="s">
        <v>59</v>
      </c>
    </row>
    <row r="15" spans="1:8" ht="20.25" customHeight="1">
      <c r="A15" s="100"/>
      <c r="B15" s="82"/>
      <c r="C15" s="83"/>
      <c r="D15" s="84"/>
      <c r="E15" s="100"/>
      <c r="F15" s="85">
        <f>G15+7</f>
        <v>45803</v>
      </c>
      <c r="G15" s="86">
        <v>45796</v>
      </c>
      <c r="H15" s="70">
        <f>G15+1</f>
        <v>45797</v>
      </c>
    </row>
    <row r="16" spans="1:8" ht="36.6" customHeight="1">
      <c r="A16" s="25" t="s">
        <v>3</v>
      </c>
      <c r="B16" s="92" t="s">
        <v>19</v>
      </c>
      <c r="C16" s="93"/>
      <c r="D16" s="94"/>
      <c r="E16" s="25"/>
      <c r="F16" s="67"/>
      <c r="G16" s="67"/>
    </row>
    <row r="17" spans="1:9" ht="35.450000000000003" customHeight="1">
      <c r="A17" s="26" t="s">
        <v>20</v>
      </c>
      <c r="B17" s="95" t="s">
        <v>21</v>
      </c>
      <c r="C17" s="95"/>
      <c r="D17" s="95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405887052772</v>
      </c>
      <c r="G18" s="30">
        <v>405421388663</v>
      </c>
      <c r="H18" s="72">
        <f>G22</f>
        <v>405887052772</v>
      </c>
      <c r="I18" s="113">
        <f>F18-H18</f>
        <v>0</v>
      </c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113">
        <f t="shared" ref="I19:I36" si="0">F19-H19</f>
        <v>0</v>
      </c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12772.15</v>
      </c>
      <c r="G20" s="31">
        <v>12756.81</v>
      </c>
      <c r="H20" s="72">
        <f>G24</f>
        <v>12772.15</v>
      </c>
      <c r="I20" s="113">
        <f t="shared" si="0"/>
        <v>0</v>
      </c>
    </row>
    <row r="21" spans="1:9" ht="38.450000000000003" customHeight="1">
      <c r="A21" s="26" t="s">
        <v>28</v>
      </c>
      <c r="B21" s="95" t="s">
        <v>29</v>
      </c>
      <c r="C21" s="95"/>
      <c r="D21" s="95"/>
      <c r="E21" s="26"/>
      <c r="F21" s="32"/>
      <c r="G21" s="32"/>
      <c r="H21" s="72"/>
      <c r="I21" s="113">
        <f t="shared" si="0"/>
        <v>0</v>
      </c>
    </row>
    <row r="22" spans="1:9" ht="20.25" customHeight="1">
      <c r="A22" s="28" t="s">
        <v>30</v>
      </c>
      <c r="B22" s="62"/>
      <c r="C22" s="96" t="s">
        <v>23</v>
      </c>
      <c r="D22" s="96"/>
      <c r="E22" s="29"/>
      <c r="F22" s="30">
        <v>407674886544</v>
      </c>
      <c r="G22" s="30">
        <v>405887052772</v>
      </c>
      <c r="H22" s="72"/>
      <c r="I22" s="113"/>
    </row>
    <row r="23" spans="1:9" ht="39.950000000000003" customHeight="1">
      <c r="A23" s="28" t="s">
        <v>31</v>
      </c>
      <c r="B23" s="62"/>
      <c r="C23" s="96" t="s">
        <v>25</v>
      </c>
      <c r="D23" s="96"/>
      <c r="E23" s="29"/>
      <c r="F23" s="30"/>
      <c r="G23" s="30"/>
      <c r="H23" s="72"/>
      <c r="I23" s="113">
        <f t="shared" si="0"/>
        <v>0</v>
      </c>
    </row>
    <row r="24" spans="1:9" ht="20.25" customHeight="1">
      <c r="A24" s="28" t="s">
        <v>32</v>
      </c>
      <c r="B24" s="62"/>
      <c r="C24" s="96" t="s">
        <v>27</v>
      </c>
      <c r="D24" s="96"/>
      <c r="E24" s="29"/>
      <c r="F24" s="31">
        <v>12828.13</v>
      </c>
      <c r="G24" s="31">
        <v>12772.15</v>
      </c>
      <c r="H24" s="72"/>
      <c r="I24" s="113"/>
    </row>
    <row r="25" spans="1:9" ht="38.450000000000003" customHeight="1">
      <c r="A25" s="26" t="s">
        <v>33</v>
      </c>
      <c r="B25" s="95" t="s">
        <v>34</v>
      </c>
      <c r="C25" s="95"/>
      <c r="D25" s="95"/>
      <c r="E25" s="26"/>
      <c r="F25" s="33">
        <v>1787833772</v>
      </c>
      <c r="G25" s="33">
        <v>465664109</v>
      </c>
      <c r="H25" s="72">
        <f>F22-F18</f>
        <v>1787833772</v>
      </c>
      <c r="I25" s="113">
        <f t="shared" si="0"/>
        <v>0</v>
      </c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1778356346</v>
      </c>
      <c r="G26" s="57">
        <v>487303728</v>
      </c>
      <c r="H26" s="72"/>
      <c r="I26" s="113"/>
    </row>
    <row r="27" spans="1:9" ht="48.75" customHeight="1">
      <c r="A27" s="29" t="s">
        <v>37</v>
      </c>
      <c r="B27" s="63"/>
      <c r="C27" s="96" t="s">
        <v>38</v>
      </c>
      <c r="D27" s="96"/>
      <c r="E27" s="28"/>
      <c r="F27" s="30">
        <v>9477426</v>
      </c>
      <c r="G27" s="30">
        <v>-21639619</v>
      </c>
      <c r="H27" s="72">
        <f>F25-F26</f>
        <v>9477426</v>
      </c>
      <c r="I27" s="113">
        <f t="shared" si="0"/>
        <v>0</v>
      </c>
    </row>
    <row r="28" spans="1:9" ht="35.450000000000003" customHeight="1">
      <c r="A28" s="29" t="s">
        <v>39</v>
      </c>
      <c r="B28" s="63"/>
      <c r="C28" s="96" t="s">
        <v>40</v>
      </c>
      <c r="D28" s="96"/>
      <c r="E28" s="29"/>
      <c r="F28" s="34"/>
      <c r="G28" s="34"/>
      <c r="H28" s="72"/>
      <c r="I28" s="113">
        <f t="shared" si="0"/>
        <v>0</v>
      </c>
    </row>
    <row r="29" spans="1:9" ht="52.5" customHeight="1">
      <c r="A29" s="26" t="s">
        <v>41</v>
      </c>
      <c r="B29" s="95" t="s">
        <v>42</v>
      </c>
      <c r="C29" s="95"/>
      <c r="D29" s="95"/>
      <c r="E29" s="35"/>
      <c r="F29" s="77">
        <v>55.98</v>
      </c>
      <c r="G29" s="77">
        <v>15.34</v>
      </c>
      <c r="H29" s="72">
        <f>F24-F20</f>
        <v>55.979999999999563</v>
      </c>
      <c r="I29" s="113">
        <f t="shared" si="0"/>
        <v>4.3343106881366111E-13</v>
      </c>
    </row>
    <row r="30" spans="1:9" ht="34.5" customHeight="1">
      <c r="A30" s="26" t="s">
        <v>43</v>
      </c>
      <c r="B30" s="95" t="s">
        <v>56</v>
      </c>
      <c r="C30" s="95"/>
      <c r="D30" s="95"/>
      <c r="E30" s="26"/>
      <c r="F30" s="36"/>
      <c r="G30" s="36"/>
      <c r="H30" s="72"/>
      <c r="I30" s="113"/>
    </row>
    <row r="31" spans="1:9" ht="18" customHeight="1">
      <c r="A31" s="28" t="s">
        <v>44</v>
      </c>
      <c r="B31" s="64"/>
      <c r="C31" s="96" t="s">
        <v>45</v>
      </c>
      <c r="D31" s="96"/>
      <c r="E31" s="29"/>
      <c r="F31" s="78">
        <v>13807.23</v>
      </c>
      <c r="G31" s="31">
        <v>13631.35</v>
      </c>
      <c r="H31" s="72"/>
      <c r="I31" s="113"/>
    </row>
    <row r="32" spans="1:9" ht="19.5" customHeight="1">
      <c r="A32" s="28" t="s">
        <v>46</v>
      </c>
      <c r="B32" s="64"/>
      <c r="C32" s="96" t="s">
        <v>47</v>
      </c>
      <c r="D32" s="96"/>
      <c r="E32" s="29"/>
      <c r="F32" s="31">
        <v>11942.43</v>
      </c>
      <c r="G32" s="31">
        <v>11927.87</v>
      </c>
      <c r="H32" s="72"/>
      <c r="I32" s="113"/>
    </row>
    <row r="33" spans="1:11" ht="32.25" customHeight="1">
      <c r="A33" s="37">
        <v>6</v>
      </c>
      <c r="B33" s="95" t="s">
        <v>48</v>
      </c>
      <c r="C33" s="95"/>
      <c r="D33" s="95"/>
      <c r="E33" s="35"/>
      <c r="F33" s="38"/>
      <c r="G33" s="38"/>
      <c r="I33" s="113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8" t="s">
        <v>49</v>
      </c>
      <c r="D34" s="98"/>
      <c r="E34" s="29"/>
      <c r="F34" s="31">
        <f>J34+K34</f>
        <v>30420247.169999998</v>
      </c>
      <c r="G34" s="31">
        <v>30420247.169999998</v>
      </c>
      <c r="I34" s="113"/>
      <c r="J34" s="66">
        <v>1835254.31</v>
      </c>
      <c r="K34" s="73">
        <v>28584992.859999999</v>
      </c>
    </row>
    <row r="35" spans="1:11" ht="31.5" customHeight="1">
      <c r="A35" s="39">
        <v>6.2</v>
      </c>
      <c r="B35" s="65"/>
      <c r="C35" s="98" t="s">
        <v>50</v>
      </c>
      <c r="D35" s="98"/>
      <c r="E35" s="29"/>
      <c r="F35" s="30">
        <f>F34*F24</f>
        <v>390234885328.89203</v>
      </c>
      <c r="G35" s="30">
        <v>388531959892.31549</v>
      </c>
      <c r="I35" s="113"/>
      <c r="J35" s="75"/>
      <c r="K35" s="76"/>
    </row>
    <row r="36" spans="1:11" ht="34.5" customHeight="1">
      <c r="A36" s="39">
        <v>6.3</v>
      </c>
      <c r="B36" s="65"/>
      <c r="C36" s="98" t="s">
        <v>51</v>
      </c>
      <c r="D36" s="98"/>
      <c r="E36" s="29"/>
      <c r="F36" s="40">
        <f>F35/F22</f>
        <v>0.95722081052636609</v>
      </c>
      <c r="G36" s="40">
        <v>0.95724157062621695</v>
      </c>
      <c r="I36" s="113"/>
    </row>
    <row r="37" spans="1:11" ht="32.25" customHeight="1">
      <c r="A37" s="25" t="s">
        <v>4</v>
      </c>
      <c r="B37" s="106" t="s">
        <v>52</v>
      </c>
      <c r="C37" s="106"/>
      <c r="D37" s="106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2"/>
      <c r="B39" s="112"/>
      <c r="C39" s="112"/>
      <c r="D39" s="112"/>
      <c r="E39" s="112"/>
      <c r="F39" s="112"/>
      <c r="G39" s="112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7" t="s">
        <v>5</v>
      </c>
      <c r="B41" s="107"/>
      <c r="C41" s="107"/>
      <c r="D41" s="59"/>
      <c r="E41" s="59"/>
      <c r="F41" s="108" t="s">
        <v>53</v>
      </c>
      <c r="G41" s="108"/>
    </row>
    <row r="42" spans="1:11" ht="15" customHeight="1">
      <c r="A42" s="109" t="s">
        <v>6</v>
      </c>
      <c r="B42" s="109"/>
      <c r="C42" s="109"/>
      <c r="D42" s="61"/>
      <c r="E42" s="61"/>
      <c r="F42" s="110" t="s">
        <v>7</v>
      </c>
      <c r="G42" s="110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1" t="s">
        <v>63</v>
      </c>
      <c r="B57" s="111"/>
      <c r="C57" s="111"/>
      <c r="D57" s="50"/>
      <c r="E57" s="50"/>
      <c r="F57" s="111" t="s">
        <v>8</v>
      </c>
      <c r="G57" s="111"/>
    </row>
    <row r="58" spans="1:7" ht="15.75" customHeight="1">
      <c r="A58" s="71" t="s">
        <v>64</v>
      </c>
      <c r="B58" s="52"/>
      <c r="C58" s="53"/>
      <c r="D58" s="54"/>
      <c r="E58" s="50"/>
      <c r="F58" s="101"/>
      <c r="G58" s="101"/>
    </row>
    <row r="59" spans="1:7" ht="18.75" customHeight="1">
      <c r="A59" s="55" t="s">
        <v>60</v>
      </c>
      <c r="B59" s="56"/>
      <c r="C59" s="56"/>
      <c r="D59" s="55"/>
      <c r="E59" s="55"/>
      <c r="F59" s="105"/>
      <c r="G59" s="105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be130ff3841349c8a7dac3855efdb70e.psdsxs" Id="R4c49aff6ced84369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HArHOW8Q59BtDJKgUnWnxK2wtJvjCIJyJr0395BHvdc=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s41I68teucyaxGz75o8h5eS1aRUlTuy9F9BNqKZ1iwQ=</DigestValue>
    </Reference>
  </SignedInfo>
  <SignatureValue>hQ+6BZ+dy2A73wwXcVIose5iAdB3pWd/4bQqXFPl2dkI6SEcpP4EdkcoAbJplkB/YnJkfnYDaLlC
jOTumQ5QAT6qeP+Z9AxbUwuJJljFc3GGOHJxPPbvpRRdWTpfZWDYQG6NlUQ4I7lOxP81MjoVKzIM
HnhnrDyiFr6KUxETMh45t0DGgExzi+BIri2EFDK7sNdQA8uf879hBHe6d0K1XXl3+vXSYjHhBHs1
MNHnTBNr2VqqndmwrATyzk70tfyawS1KyHtQWpGR+0JnUgSXJGpBspKCoiIIaE3tG1zbNfXedGMd
kpJBU7zJWuXU9uBCKfyVnDB6sQMDyoKmkS33Zw==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pfr1uUZHzS4IcZBgqtYFRkdeNglTIXNBpCCPKP89jqY=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kXJkTziRMK2sYRPLxbUbNSQN5u0R+bxjgrk1KP3oqoc=</DigestValue>
      </Reference>
      <Reference URI="/xl/sharedStrings.xml?ContentType=application/vnd.openxmlformats-officedocument.spreadsheetml.sharedStrings+xml">
        <DigestMethod Algorithm="http://www.w3.org/2001/04/xmlenc#sha256"/>
        <DigestValue>9D1i2o6hhPKkwN7uzuoUJEYfUdV+ESSQi8MPzT7JgHo=</DigestValue>
      </Reference>
      <Reference URI="/xl/styles.xml?ContentType=application/vnd.openxmlformats-officedocument.spreadsheetml.styles+xml">
        <DigestMethod Algorithm="http://www.w3.org/2001/04/xmlenc#sha256"/>
        <DigestValue>bxJUPaHstIoKBc0/EHUICwwcmO5pNc/C5KgM54lo1Z4=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eRs50/rO+nlMyik1vAKaZ+XSYRw2zEkWFzIvGF9V+U4=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l0T1wXaSYXl8HyvA0L/Djmp+ohSq/zzDFGExDNE0JlE=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2025-05-27T06:57:51Z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2025-05-27T06:57:51Z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2025-05-27T04:27:37Z</cp:lastPrinted>
  <dcterms:created xsi:type="dcterms:W3CDTF">2019-09-12T07:24:11Z</dcterms:created>
  <dcterms:modified xsi:type="dcterms:W3CDTF">2025-05-27T04:27:51Z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