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28800" windowHeight="1218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34" i="2" l="1"/>
  <c r="F35" i="2" l="1"/>
  <c r="F36" i="2" l="1"/>
  <c r="H15" i="2" l="1"/>
  <c r="F15" i="2"/>
  <c r="D11" i="2" s="1"/>
  <c r="D9" i="2" l="1"/>
  <c r="D10" i="2"/>
  <c r="D12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<sst xmlns="http://schemas.openxmlformats.org/spreadsheetml/2006/main" count="69" uniqueCount="65">
  <si>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</si>
  <si>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</si>
  <si>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</si>
  <si>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</si>
  <si>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</si>
  <si>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</si>
  <si>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</si>
  <si>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</si>
  <si>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</si>
  <si>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</si>
  <si>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</si>
  <si>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</si>
  <si>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</si>
  <si>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</si>
  <si>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</si>
  <si>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</si>
  <si>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</si>
  <si>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</si>
  <si>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</si>
  <si>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</si>
  <si>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</si>
  <si>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</si>
  <si>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</si>
  <si>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</si>
  <si>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</si>
  <si>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</si>
  <si>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</si>
  <si>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</si>
  <si>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</si>
  <si>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</si>
  <si>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</si>
  <si>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</si>
  <si>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</si>
  <si>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</si>
  <si>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</si>
  <si>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</si>
  <si>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</si>
  <si>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</si>
  <si>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</si>
  <si>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</si>
  <si>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</si>
  <si>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</si>
  <si>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</si>
  <si>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</si>
  <si>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</si>
  <si>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</si>
  <si>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</si>
  <si>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</si>
  <si>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</si>
  <si>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</si>
  <si>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</si>
  <si>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</si>
  <si>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</si>
  <si>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</si>
  <si>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</si>
  <si>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</si>
  <si>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</si>
  <si>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</si>
  <si>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</si>
  <si>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</si>
  <si>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</si>
  <si>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</si>
  <si>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</si>
  <si>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</si>
  <si>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Đàm Tú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</si>
</sst>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51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43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43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164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0" fontId="50" fillId="0" borderId="0" xfId="119" applyFont="1"/>
    <xf numFmtId="43" fontId="16" fillId="2" borderId="0" xfId="7" applyNumberFormat="1" applyFont="1" applyFill="1"/>
    <xf numFmtId="164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43" fontId="26" fillId="2" borderId="1" xfId="5" applyNumberFormat="1" applyFont="1" applyFill="1" applyBorder="1" applyAlignment="1">
      <alignment horizontal="right" vertical="center" wrapText="1"/>
    </xf>
    <xf numFmtId="43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168" fontId="16" fillId="2" borderId="0" xfId="7" applyNumberFormat="1" applyFont="1" applyFill="1"/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  <xf numFmtId="0" fontId="20" fillId="2" borderId="1" xfId="5" applyFont="1" applyFill="1" applyBorder="1" applyAlignment="1">
      <alignment horizontal="left" vertical="center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10" zoomScale="60" zoomScaleNormal="60" workbookViewId="0">
      <selection activeCell="H18" sqref="H18:I37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6" customWidth="1"/>
    <col min="11" max="11" width="16.5703125" style="66" customWidth="1"/>
    <col min="12" max="12" width="9.42578125" style="1" customWidth="1"/>
    <col min="13" max="16384" width="9.42578125" style="1"/>
  </cols>
  <sheetData>
    <row r="1" spans="1:8" ht="34.700000000000003" customHeight="1">
      <c r="A1" s="109" t="s">
        <v>9</v>
      </c>
      <c r="B1" s="109"/>
      <c r="C1" s="109"/>
      <c r="D1" s="109"/>
      <c r="E1" s="109"/>
      <c r="F1" s="109"/>
      <c r="G1" s="109"/>
    </row>
    <row r="2" spans="1:8" ht="43.5" customHeight="1">
      <c r="A2" s="110" t="s">
        <v>61</v>
      </c>
      <c r="B2" s="110"/>
      <c r="C2" s="110"/>
      <c r="D2" s="110"/>
      <c r="E2" s="110"/>
      <c r="F2" s="110"/>
      <c r="G2" s="110"/>
    </row>
    <row r="3" spans="1:8" ht="0.6" customHeight="1">
      <c r="G3" s="2"/>
    </row>
    <row r="4" spans="1:8" ht="38.25" customHeight="1">
      <c r="A4" s="111" t="s">
        <v>10</v>
      </c>
      <c r="B4" s="111"/>
      <c r="C4" s="111"/>
      <c r="D4" s="111"/>
      <c r="E4" s="111"/>
      <c r="F4" s="111"/>
      <c r="G4" s="111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112" t="s">
        <v>54</v>
      </c>
      <c r="E6" s="112"/>
      <c r="F6" s="112"/>
      <c r="G6" s="112"/>
    </row>
    <row r="7" spans="1:8" ht="35.25" customHeight="1">
      <c r="A7" s="9">
        <v>2</v>
      </c>
      <c r="B7" s="10"/>
      <c r="C7" s="11" t="s">
        <v>12</v>
      </c>
      <c r="D7" s="113" t="s">
        <v>62</v>
      </c>
      <c r="E7" s="113"/>
      <c r="F7" s="113"/>
      <c r="G7" s="113"/>
    </row>
    <row r="8" spans="1:8" ht="35.25" customHeight="1">
      <c r="A8" s="9">
        <v>3</v>
      </c>
      <c r="B8" s="10"/>
      <c r="C8" s="11" t="s">
        <v>13</v>
      </c>
      <c r="D8" s="108" t="s">
        <v>55</v>
      </c>
      <c r="E8" s="108"/>
      <c r="F8" s="10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12 tháng 8 năm 2025 tới ngày 18 tháng 8 năm 2025</v>
      </c>
      <c r="E9" s="14"/>
      <c r="F9" s="15"/>
      <c r="G9" s="16"/>
    </row>
    <row r="10" spans="1:8" ht="32.2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12/8/2025 to 18/8/2025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"&amp;MONTH(F15+1)&amp;" năm "&amp;YEAR(F15)</f>
        <v>Ngày 19 tháng 8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45888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98" t="s">
        <v>17</v>
      </c>
      <c r="B14" s="98" t="s">
        <v>18</v>
      </c>
      <c r="C14" s="103"/>
      <c r="D14" s="104"/>
      <c r="E14" s="98" t="s">
        <v>2</v>
      </c>
      <c r="F14" s="80" t="s">
        <v>59</v>
      </c>
      <c r="G14" s="81" t="s">
        <v>59</v>
      </c>
    </row>
    <row r="15" spans="1:8" ht="20.25" customHeight="1">
      <c r="A15" s="99"/>
      <c r="B15" s="82"/>
      <c r="C15" s="83"/>
      <c r="D15" s="84"/>
      <c r="E15" s="99"/>
      <c r="F15" s="85">
        <f>G15+7</f>
        <v>45887</v>
      </c>
      <c r="G15" s="86">
        <v>45880</v>
      </c>
      <c r="H15" s="70">
        <f>G15+1</f>
        <v>45881</v>
      </c>
    </row>
    <row r="16" spans="1:8" ht="36.6" customHeight="1">
      <c r="A16" s="25" t="s">
        <v>3</v>
      </c>
      <c r="B16" s="105" t="s">
        <v>19</v>
      </c>
      <c r="C16" s="106"/>
      <c r="D16" s="107"/>
      <c r="E16" s="25"/>
      <c r="F16" s="67"/>
      <c r="G16" s="67"/>
    </row>
    <row r="17" spans="1:9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9" ht="20.25" customHeight="1">
      <c r="A18" s="28" t="s">
        <v>22</v>
      </c>
      <c r="B18" s="62"/>
      <c r="C18" s="102" t="s">
        <v>23</v>
      </c>
      <c r="D18" s="102"/>
      <c r="E18" s="29"/>
      <c r="F18" s="30">
        <v>414278731689</v>
      </c>
      <c r="G18" s="30">
        <v>412877869525</v>
      </c>
      <c r="H18" s="72"/>
      <c r="I18" s="87"/>
    </row>
    <row r="19" spans="1:9" ht="35.1" customHeight="1">
      <c r="A19" s="28" t="s">
        <v>24</v>
      </c>
      <c r="B19" s="62"/>
      <c r="C19" s="102" t="s">
        <v>25</v>
      </c>
      <c r="D19" s="102"/>
      <c r="E19" s="29"/>
      <c r="F19" s="30"/>
      <c r="G19" s="30"/>
      <c r="H19" s="72"/>
      <c r="I19" s="87"/>
    </row>
    <row r="20" spans="1:9" ht="20.25" customHeight="1">
      <c r="A20" s="28" t="s">
        <v>26</v>
      </c>
      <c r="B20" s="62"/>
      <c r="C20" s="102" t="s">
        <v>27</v>
      </c>
      <c r="D20" s="102"/>
      <c r="E20" s="29"/>
      <c r="F20" s="31">
        <v>13005.79</v>
      </c>
      <c r="G20" s="31">
        <v>12965.08</v>
      </c>
      <c r="H20" s="72"/>
      <c r="I20" s="87"/>
    </row>
    <row r="21" spans="1:9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2"/>
      <c r="I21" s="87"/>
    </row>
    <row r="22" spans="1:9" ht="20.25" customHeight="1">
      <c r="A22" s="28" t="s">
        <v>30</v>
      </c>
      <c r="B22" s="62"/>
      <c r="C22" s="101" t="s">
        <v>23</v>
      </c>
      <c r="D22" s="101"/>
      <c r="E22" s="29"/>
      <c r="F22" s="30">
        <v>414722602429</v>
      </c>
      <c r="G22" s="30">
        <v>414278731689</v>
      </c>
      <c r="H22" s="72"/>
      <c r="I22" s="87"/>
    </row>
    <row r="23" spans="1:9" ht="39.950000000000003" customHeight="1">
      <c r="A23" s="28" t="s">
        <v>31</v>
      </c>
      <c r="B23" s="62"/>
      <c r="C23" s="101" t="s">
        <v>25</v>
      </c>
      <c r="D23" s="101"/>
      <c r="E23" s="29"/>
      <c r="F23" s="30"/>
      <c r="G23" s="30"/>
      <c r="H23" s="72"/>
      <c r="I23" s="87"/>
    </row>
    <row r="24" spans="1:9" ht="20.25" customHeight="1">
      <c r="A24" s="28" t="s">
        <v>32</v>
      </c>
      <c r="B24" s="62"/>
      <c r="C24" s="101" t="s">
        <v>27</v>
      </c>
      <c r="D24" s="101"/>
      <c r="E24" s="29"/>
      <c r="F24" s="31">
        <v>13017.42</v>
      </c>
      <c r="G24" s="31">
        <v>13005.79</v>
      </c>
      <c r="H24" s="72"/>
      <c r="I24" s="87"/>
    </row>
    <row r="25" spans="1:9" ht="38.450000000000003" customHeight="1">
      <c r="A25" s="26" t="s">
        <v>33</v>
      </c>
      <c r="B25" s="96" t="s">
        <v>34</v>
      </c>
      <c r="C25" s="96"/>
      <c r="D25" s="96"/>
      <c r="E25" s="26"/>
      <c r="F25" s="33">
        <v>443870740</v>
      </c>
      <c r="G25" s="33">
        <v>1400862164</v>
      </c>
      <c r="H25" s="72"/>
      <c r="I25" s="87"/>
    </row>
    <row r="26" spans="1:9" ht="39" customHeight="1">
      <c r="A26" s="29" t="s">
        <v>35</v>
      </c>
      <c r="B26" s="63"/>
      <c r="C26" s="102" t="s">
        <v>36</v>
      </c>
      <c r="D26" s="102"/>
      <c r="E26" s="28"/>
      <c r="F26" s="57">
        <v>370313746</v>
      </c>
      <c r="G26" s="57">
        <v>1296652636</v>
      </c>
      <c r="H26" s="72"/>
      <c r="I26" s="87"/>
    </row>
    <row r="27" spans="1:9" ht="48.75" customHeight="1">
      <c r="A27" s="29" t="s">
        <v>37</v>
      </c>
      <c r="B27" s="63"/>
      <c r="C27" s="101" t="s">
        <v>38</v>
      </c>
      <c r="D27" s="101"/>
      <c r="E27" s="28"/>
      <c r="F27" s="30">
        <v>73556994</v>
      </c>
      <c r="G27" s="30">
        <v>104209528</v>
      </c>
      <c r="H27" s="72"/>
      <c r="I27" s="87"/>
    </row>
    <row r="28" spans="1:9" ht="35.450000000000003" customHeight="1">
      <c r="A28" s="29" t="s">
        <v>39</v>
      </c>
      <c r="B28" s="63"/>
      <c r="C28" s="101" t="s">
        <v>40</v>
      </c>
      <c r="D28" s="101"/>
      <c r="E28" s="29"/>
      <c r="F28" s="34"/>
      <c r="G28" s="34"/>
      <c r="H28" s="72"/>
      <c r="I28" s="87"/>
    </row>
    <row r="29" spans="1:9" ht="52.5" customHeight="1">
      <c r="A29" s="26" t="s">
        <v>41</v>
      </c>
      <c r="B29" s="96" t="s">
        <v>42</v>
      </c>
      <c r="C29" s="96"/>
      <c r="D29" s="96"/>
      <c r="E29" s="35"/>
      <c r="F29" s="77">
        <v>11.63</v>
      </c>
      <c r="G29" s="77">
        <v>40.71</v>
      </c>
      <c r="H29" s="72"/>
      <c r="I29" s="87"/>
    </row>
    <row r="30" spans="1:9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2"/>
      <c r="I30" s="87"/>
    </row>
    <row r="31" spans="1:9" ht="18" customHeight="1">
      <c r="A31" s="28" t="s">
        <v>44</v>
      </c>
      <c r="B31" s="64"/>
      <c r="C31" s="101" t="s">
        <v>45</v>
      </c>
      <c r="D31" s="101"/>
      <c r="E31" s="29"/>
      <c r="F31" s="78">
        <v>13807.23</v>
      </c>
      <c r="G31" s="31">
        <v>13807.23</v>
      </c>
      <c r="H31" s="72"/>
      <c r="I31" s="87"/>
    </row>
    <row r="32" spans="1:9" ht="19.5" customHeight="1">
      <c r="A32" s="28" t="s">
        <v>46</v>
      </c>
      <c r="B32" s="64"/>
      <c r="C32" s="101" t="s">
        <v>47</v>
      </c>
      <c r="D32" s="101"/>
      <c r="E32" s="29"/>
      <c r="F32" s="31">
        <v>12131.15</v>
      </c>
      <c r="G32" s="31">
        <v>12091.84</v>
      </c>
      <c r="H32" s="72"/>
      <c r="I32" s="87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I33" s="87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7" t="s">
        <v>49</v>
      </c>
      <c r="D34" s="97"/>
      <c r="E34" s="29"/>
      <c r="F34" s="31">
        <f>J34+K34</f>
        <v>30413042.68</v>
      </c>
      <c r="G34" s="31">
        <v>30413042.68</v>
      </c>
      <c r="I34" s="87"/>
      <c r="J34" s="66">
        <v>1828049.82</v>
      </c>
      <c r="K34" s="73">
        <v>28584992.859999999</v>
      </c>
    </row>
    <row r="35" spans="1:11" ht="31.5" customHeight="1">
      <c r="A35" s="39">
        <v>6.2</v>
      </c>
      <c r="B35" s="65"/>
      <c r="C35" s="97" t="s">
        <v>50</v>
      </c>
      <c r="D35" s="97"/>
      <c r="E35" s="29"/>
      <c r="F35" s="30">
        <f>F34*F24</f>
        <v>395899350043.4856</v>
      </c>
      <c r="G35" s="30">
        <v>395545646357.11725</v>
      </c>
      <c r="I35" s="87"/>
      <c r="J35" s="75"/>
      <c r="K35" s="76"/>
    </row>
    <row r="36" spans="1:11" ht="34.5" customHeight="1">
      <c r="A36" s="39">
        <v>6.3</v>
      </c>
      <c r="B36" s="65"/>
      <c r="C36" s="97" t="s">
        <v>51</v>
      </c>
      <c r="D36" s="97"/>
      <c r="E36" s="29"/>
      <c r="F36" s="40">
        <f>F35/F22</f>
        <v>0.95461242701683491</v>
      </c>
      <c r="G36" s="40">
        <v>0.95478144568148937</v>
      </c>
      <c r="I36" s="87"/>
    </row>
    <row r="37" spans="1:11" ht="32.25" customHeight="1">
      <c r="A37" s="25" t="s">
        <v>4</v>
      </c>
      <c r="B37" s="89" t="s">
        <v>52</v>
      </c>
      <c r="C37" s="89"/>
      <c r="D37" s="89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95"/>
      <c r="B39" s="95"/>
      <c r="C39" s="95"/>
      <c r="D39" s="95"/>
      <c r="E39" s="95"/>
      <c r="F39" s="95"/>
      <c r="G39" s="95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90" t="s">
        <v>5</v>
      </c>
      <c r="B41" s="90"/>
      <c r="C41" s="90"/>
      <c r="D41" s="59"/>
      <c r="E41" s="59"/>
      <c r="F41" s="91" t="s">
        <v>53</v>
      </c>
      <c r="G41" s="91"/>
    </row>
    <row r="42" spans="1:11" ht="15" customHeight="1">
      <c r="A42" s="92" t="s">
        <v>6</v>
      </c>
      <c r="B42" s="92"/>
      <c r="C42" s="92"/>
      <c r="D42" s="61"/>
      <c r="E42" s="61"/>
      <c r="F42" s="93" t="s">
        <v>7</v>
      </c>
      <c r="G42" s="93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79"/>
      <c r="B47" s="79"/>
      <c r="C47" s="79"/>
      <c r="D47" s="45"/>
      <c r="E47" s="45"/>
      <c r="F47" s="46"/>
      <c r="G47" s="45"/>
    </row>
    <row r="48" spans="1:11" ht="15.75">
      <c r="A48" s="79"/>
      <c r="B48" s="79"/>
      <c r="C48" s="79"/>
      <c r="D48" s="45"/>
      <c r="E48" s="45"/>
      <c r="F48" s="46"/>
      <c r="G48" s="45"/>
    </row>
    <row r="49" spans="1:7" ht="15.75">
      <c r="A49" s="79"/>
      <c r="B49" s="79"/>
      <c r="C49" s="79"/>
      <c r="D49" s="45"/>
      <c r="E49" s="45"/>
      <c r="F49" s="46"/>
      <c r="G49" s="45"/>
    </row>
    <row r="50" spans="1:7" ht="15.75">
      <c r="A50" s="79"/>
      <c r="B50" s="79"/>
      <c r="C50" s="79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4"/>
      <c r="B52" s="74"/>
      <c r="C52" s="74"/>
      <c r="D52" s="45"/>
      <c r="E52" s="45"/>
      <c r="F52" s="46"/>
      <c r="G52" s="45"/>
    </row>
    <row r="53" spans="1:7" ht="15.75">
      <c r="A53" s="74"/>
      <c r="B53" s="74"/>
      <c r="C53" s="74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94" t="s">
        <v>63</v>
      </c>
      <c r="B57" s="94"/>
      <c r="C57" s="94"/>
      <c r="D57" s="50"/>
      <c r="E57" s="50"/>
      <c r="F57" s="94" t="s">
        <v>8</v>
      </c>
      <c r="G57" s="94"/>
    </row>
    <row r="58" spans="1:7" ht="15.75" customHeight="1">
      <c r="A58" s="71" t="s">
        <v>64</v>
      </c>
      <c r="B58" s="52"/>
      <c r="C58" s="53"/>
      <c r="D58" s="54"/>
      <c r="E58" s="50"/>
      <c r="F58" s="100"/>
      <c r="G58" s="100"/>
    </row>
    <row r="59" spans="1:7" ht="18.75" customHeight="1">
      <c r="A59" s="55" t="s">
        <v>60</v>
      </c>
      <c r="B59" s="56"/>
      <c r="C59" s="56"/>
      <c r="D59" s="55"/>
      <c r="E59" s="55"/>
      <c r="F59" s="88"/>
      <c r="G59" s="88"/>
    </row>
  </sheetData>
  <mergeCells count="40">
    <mergeCell ref="A1:G1"/>
    <mergeCell ref="A2:G2"/>
    <mergeCell ref="A4:G4"/>
    <mergeCell ref="D6:G6"/>
    <mergeCell ref="D7:G7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be07cb7bd366497685c79c7d94dbdabf.psdsxs" Id="R2969f6702932436f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hO1bOkhn+yKD/v2avkLDgSjF6eJHu9DA/cFESed6Mxg=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Q+QTXgQO6/XZ5jEyS2mLbiIu8PsM3EwKey+FOQV2ZAo=</DigestValue>
    </Reference>
  </SignedInfo>
  <SignatureValue>INwwaF3Z5EyKOvQMwM5QFTSfWxjvH7BNFPhh5kywqcH6+Vm2AhvUlf+zGd9M3tWVhXI8Ol9AuMvk
p8+/54ASEcJBtdtryQv6TJxmmt+FEevb+P3QYsPeDC7GFTwS/RcgfoyuI+gHLmLORCH9c6na9Lfz
/IXud1DB3l/myMOMTz9utQnGxwWhjbikUrDiLRobR9voao4XqkIieP5RlxlnYGR8VgH4AOqDzTCA
YtaJJJT/EAezyEu8IuuUOe/zwbcJNZ8m/h9ZO2PZjIiYeicU8XEOnbq/zLLa0SLKskElzGwdoM6Y
K/GpgqHq44SwmHNLIoOg+apxzQsq9QeqFw9c/A==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EN1rkDt0JjbBW0VSrShRBrV4CTRAJ85Wdc6Cc6f9mvo=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K6VdbFP0jjc/Il4PVeGZFt8KQbRa3hQKEnGWhesTP18=</DigestValue>
      </Reference>
      <Reference URI="/xl/sharedStrings.xml?ContentType=application/vnd.openxmlformats-officedocument.spreadsheetml.sharedStrings+xml">
        <DigestMethod Algorithm="http://www.w3.org/2001/04/xmlenc#sha256"/>
        <DigestValue>9D1i2o6hhPKkwN7uzuoUJEYfUdV+ESSQi8MPzT7JgHo=</DigestValue>
      </Reference>
      <Reference URI="/xl/styles.xml?ContentType=application/vnd.openxmlformats-officedocument.spreadsheetml.styles+xml">
        <DigestMethod Algorithm="http://www.w3.org/2001/04/xmlenc#sha256"/>
        <DigestValue>RYAfKFxWQg5WjcoPt2yi+zzKRa1c+ffTIorsYgCoW+Y=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+QGGxJAn0DG2+sC4rtRw6okNSddIgFhYGkIZo9GAonM=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kpLpdAgDTKYpjLSaL+Sdxwd17ejXv6eX+EAEbDIYjLY=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2025-08-19T08:02:14Z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2025-08-19T08:02:14Z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2025-07-22T07:28:54Z</cp:lastPrinted>
  <dcterms:created xsi:type="dcterms:W3CDTF">2019-09-12T07:24:11Z</dcterms:created>
  <dcterms:modified xsi:type="dcterms:W3CDTF">2025-08-19T02:18:49Z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