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2" i="2" l="1"/>
  <c r="D11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<sst xmlns="http://schemas.openxmlformats.org/spreadsheetml/2006/main" count="69" uniqueCount="65">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</sst>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0" fontId="37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6" zoomScale="60" zoomScaleNormal="60" workbookViewId="0">
      <selection activeCell="L26" sqref="L26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86" t="s">
        <v>9</v>
      </c>
      <c r="B1" s="86"/>
      <c r="C1" s="86"/>
      <c r="D1" s="86"/>
      <c r="E1" s="86"/>
      <c r="F1" s="86"/>
      <c r="G1" s="86"/>
    </row>
    <row r="2" spans="1:8" ht="43.5" customHeight="1">
      <c r="A2" s="87" t="s">
        <v>56</v>
      </c>
      <c r="B2" s="87"/>
      <c r="C2" s="87"/>
      <c r="D2" s="87"/>
      <c r="E2" s="87"/>
      <c r="F2" s="87"/>
      <c r="G2" s="87"/>
    </row>
    <row r="3" spans="1:8" ht="0.6" customHeight="1">
      <c r="G3" s="2"/>
    </row>
    <row r="4" spans="1:8" ht="38.25" customHeight="1">
      <c r="A4" s="88" t="s">
        <v>10</v>
      </c>
      <c r="B4" s="88"/>
      <c r="C4" s="88"/>
      <c r="D4" s="88"/>
      <c r="E4" s="88"/>
      <c r="F4" s="88"/>
      <c r="G4" s="88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89" t="s">
        <v>61</v>
      </c>
      <c r="E6" s="89"/>
      <c r="F6" s="89"/>
      <c r="G6" s="89"/>
    </row>
    <row r="7" spans="1:8" ht="35.25" customHeight="1">
      <c r="A7" s="17">
        <v>2</v>
      </c>
      <c r="B7" s="18"/>
      <c r="C7" s="19" t="s">
        <v>62</v>
      </c>
      <c r="D7" s="90" t="s">
        <v>57</v>
      </c>
      <c r="E7" s="90"/>
      <c r="F7" s="90"/>
      <c r="G7" s="90"/>
    </row>
    <row r="8" spans="1:8" ht="35.25" customHeight="1">
      <c r="A8" s="17">
        <v>3</v>
      </c>
      <c r="B8" s="18"/>
      <c r="C8" s="19" t="s">
        <v>63</v>
      </c>
      <c r="D8" s="96" t="s">
        <v>64</v>
      </c>
      <c r="E8" s="96"/>
      <c r="F8" s="9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23 tháng 6 năm 2026 tới ngày 29 tháng 6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23/6/2026 to 29/6/2026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DAY(F15+1)&amp; " tháng "&amp;MONTH(F15+1)&amp;" năm "&amp;YEAR(F15)</f>
        <v>Ngày 30 tháng 6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</f>
        <v>46203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8" t="s">
        <v>14</v>
      </c>
      <c r="B14" s="98" t="s">
        <v>15</v>
      </c>
      <c r="C14" s="102"/>
      <c r="D14" s="103"/>
      <c r="E14" s="98" t="s">
        <v>2</v>
      </c>
      <c r="F14" s="34" t="s">
        <v>54</v>
      </c>
      <c r="G14" s="35" t="s">
        <v>54</v>
      </c>
    </row>
    <row r="15" spans="1:8" ht="20.25" customHeight="1">
      <c r="A15" s="99"/>
      <c r="B15" s="36"/>
      <c r="C15" s="37"/>
      <c r="D15" s="38"/>
      <c r="E15" s="99"/>
      <c r="F15" s="39">
        <f>G15+7</f>
        <v>46202</v>
      </c>
      <c r="G15" s="40">
        <v>46195</v>
      </c>
      <c r="H15" s="8">
        <f>G15+1</f>
        <v>46196</v>
      </c>
    </row>
    <row r="16" spans="1:8" ht="41.25" customHeight="1">
      <c r="A16" s="41" t="s">
        <v>3</v>
      </c>
      <c r="B16" s="91" t="s">
        <v>16</v>
      </c>
      <c r="C16" s="92"/>
      <c r="D16" s="93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1" t="s">
        <v>20</v>
      </c>
      <c r="D18" s="101"/>
      <c r="E18" s="47"/>
      <c r="F18" s="48">
        <v>321390889811</v>
      </c>
      <c r="G18" s="48">
        <v>322095903533</v>
      </c>
      <c r="H18" s="9"/>
      <c r="I18" s="13"/>
    </row>
    <row r="19" spans="1:9" ht="35.1" customHeight="1">
      <c r="A19" s="45" t="s">
        <v>21</v>
      </c>
      <c r="B19" s="46"/>
      <c r="C19" s="101" t="s">
        <v>22</v>
      </c>
      <c r="D19" s="101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1" t="s">
        <v>24</v>
      </c>
      <c r="D20" s="101"/>
      <c r="E20" s="47"/>
      <c r="F20" s="49">
        <v>13650.79</v>
      </c>
      <c r="G20" s="49">
        <v>13684.59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5" t="s">
        <v>20</v>
      </c>
      <c r="D22" s="95"/>
      <c r="E22" s="47"/>
      <c r="F22" s="48">
        <v>322417211934</v>
      </c>
      <c r="G22" s="48">
        <v>321390889811</v>
      </c>
      <c r="H22" s="9"/>
      <c r="I22" s="13"/>
    </row>
    <row r="23" spans="1:9" ht="39.950000000000003" customHeight="1">
      <c r="A23" s="45" t="s">
        <v>28</v>
      </c>
      <c r="B23" s="46"/>
      <c r="C23" s="95" t="s">
        <v>22</v>
      </c>
      <c r="D23" s="95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5" t="s">
        <v>24</v>
      </c>
      <c r="D24" s="95"/>
      <c r="E24" s="47"/>
      <c r="F24" s="49">
        <v>13696.69</v>
      </c>
      <c r="G24" s="49">
        <v>13650.79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1026322123</v>
      </c>
      <c r="G25" s="51">
        <v>-705013722</v>
      </c>
      <c r="H25" s="9"/>
      <c r="I25" s="13"/>
    </row>
    <row r="26" spans="1:9" ht="60" customHeight="1">
      <c r="A26" s="47" t="s">
        <v>32</v>
      </c>
      <c r="B26" s="52"/>
      <c r="C26" s="101" t="s">
        <v>33</v>
      </c>
      <c r="D26" s="101"/>
      <c r="E26" s="45"/>
      <c r="F26" s="53">
        <v>1080440770</v>
      </c>
      <c r="G26" s="53">
        <v>-795789058</v>
      </c>
      <c r="H26" s="9"/>
      <c r="I26" s="13"/>
    </row>
    <row r="27" spans="1:9" ht="57.75" customHeight="1">
      <c r="A27" s="47" t="s">
        <v>34</v>
      </c>
      <c r="B27" s="52"/>
      <c r="C27" s="95" t="s">
        <v>35</v>
      </c>
      <c r="D27" s="95"/>
      <c r="E27" s="45"/>
      <c r="F27" s="48">
        <v>-54118647</v>
      </c>
      <c r="G27" s="48">
        <v>90775336</v>
      </c>
      <c r="H27" s="9"/>
      <c r="I27" s="13"/>
    </row>
    <row r="28" spans="1:9" ht="40.5" customHeight="1">
      <c r="A28" s="47" t="s">
        <v>36</v>
      </c>
      <c r="B28" s="52"/>
      <c r="C28" s="95" t="s">
        <v>37</v>
      </c>
      <c r="D28" s="95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45.9</v>
      </c>
      <c r="G29" s="56">
        <v>-33.799999999999997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5" t="s">
        <v>42</v>
      </c>
      <c r="D31" s="95"/>
      <c r="E31" s="47"/>
      <c r="F31" s="59">
        <v>13698.59</v>
      </c>
      <c r="G31" s="49">
        <v>13698.59</v>
      </c>
      <c r="H31" s="9"/>
      <c r="I31" s="13"/>
    </row>
    <row r="32" spans="1:9" ht="27" customHeight="1">
      <c r="A32" s="45" t="s">
        <v>43</v>
      </c>
      <c r="B32" s="58"/>
      <c r="C32" s="95" t="s">
        <v>44</v>
      </c>
      <c r="D32" s="95"/>
      <c r="E32" s="47"/>
      <c r="F32" s="49">
        <v>12883.42</v>
      </c>
      <c r="G32" s="49">
        <v>12801.99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7" t="s">
        <v>46</v>
      </c>
      <c r="D34" s="97"/>
      <c r="E34" s="47"/>
      <c r="F34" s="49">
        <f>J34+K34</f>
        <v>22078460.579999998</v>
      </c>
      <c r="G34" s="49">
        <v>22078460.579999998</v>
      </c>
      <c r="I34" s="13"/>
      <c r="J34" s="6">
        <v>605102.18000000005</v>
      </c>
      <c r="K34" s="10">
        <v>21473358.399999999</v>
      </c>
    </row>
    <row r="35" spans="1:11" ht="41.25" customHeight="1">
      <c r="A35" s="62">
        <v>6.2</v>
      </c>
      <c r="B35" s="63"/>
      <c r="C35" s="97" t="s">
        <v>47</v>
      </c>
      <c r="D35" s="97"/>
      <c r="E35" s="47"/>
      <c r="F35" s="48">
        <f>F34*F24</f>
        <v>302401830241.48016</v>
      </c>
      <c r="G35" s="48">
        <v>301388428900.85822</v>
      </c>
      <c r="I35" s="13"/>
      <c r="J35" s="11"/>
      <c r="K35" s="12"/>
    </row>
    <row r="36" spans="1:11" ht="45.75" customHeight="1">
      <c r="A36" s="62">
        <v>6.3</v>
      </c>
      <c r="B36" s="63"/>
      <c r="C36" s="97" t="s">
        <v>48</v>
      </c>
      <c r="D36" s="97"/>
      <c r="E36" s="47"/>
      <c r="F36" s="64">
        <f>F35/F22</f>
        <v>0.93792086479360459</v>
      </c>
      <c r="G36" s="64">
        <v>0.93776282544317102</v>
      </c>
      <c r="I36" s="13"/>
    </row>
    <row r="37" spans="1:11" ht="41.25" customHeight="1">
      <c r="A37" s="41" t="s">
        <v>4</v>
      </c>
      <c r="B37" s="105" t="s">
        <v>49</v>
      </c>
      <c r="C37" s="105"/>
      <c r="D37" s="105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111"/>
      <c r="B39" s="111"/>
      <c r="C39" s="111"/>
      <c r="D39" s="111"/>
      <c r="E39" s="111"/>
      <c r="F39" s="111"/>
      <c r="G39" s="111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106" t="s">
        <v>5</v>
      </c>
      <c r="B41" s="106"/>
      <c r="C41" s="106"/>
      <c r="D41" s="69"/>
      <c r="E41" s="69"/>
      <c r="F41" s="107" t="s">
        <v>50</v>
      </c>
      <c r="G41" s="107"/>
    </row>
    <row r="42" spans="1:11" ht="15" customHeight="1">
      <c r="A42" s="108" t="s">
        <v>6</v>
      </c>
      <c r="B42" s="108"/>
      <c r="C42" s="108"/>
      <c r="D42" s="70"/>
      <c r="E42" s="70"/>
      <c r="F42" s="109" t="s">
        <v>7</v>
      </c>
      <c r="G42" s="109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110" t="s">
        <v>58</v>
      </c>
      <c r="B57" s="110"/>
      <c r="C57" s="110"/>
      <c r="D57" s="78"/>
      <c r="E57" s="78"/>
      <c r="F57" s="110" t="s">
        <v>8</v>
      </c>
      <c r="G57" s="110"/>
    </row>
    <row r="58" spans="1:7" ht="15.75" customHeight="1">
      <c r="A58" s="80" t="s">
        <v>59</v>
      </c>
      <c r="B58" s="81"/>
      <c r="C58" s="82"/>
      <c r="D58" s="83"/>
      <c r="E58" s="78"/>
      <c r="F58" s="100"/>
      <c r="G58" s="100"/>
    </row>
    <row r="59" spans="1:7" ht="18.75" customHeight="1">
      <c r="A59" s="84" t="s">
        <v>55</v>
      </c>
      <c r="B59" s="85"/>
      <c r="C59" s="85"/>
      <c r="D59" s="84"/>
      <c r="E59" s="84"/>
      <c r="F59" s="104"/>
      <c r="G59" s="104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6f6fd611e5f74964aeb46f363761e5a3.psdsxs" Id="R2b91ba98b78d4276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P/AD7Djp7jZb8bzhuy9BK9rvJg5aeb7NJIohPia9FQY=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8QPT4wSu9arJ3/XIW+djFXOJfzLLVXX2aWlaNPOszAU=</DigestValue>
    </Reference>
  </SignedInfo>
  <SignatureValue>XleN1FKnS2VnqMV9A3kcki5pqrmpCZWYCTX7LZi6jKYJjSK89Xxoi62ORJZSVagtfhsRN+2KCkNk
7lHF2toaDEkTz5wUmAdmMdXd82KiUhrCOwlgY+zq4GWKyyTpPLjaRlBQSILreDkpSBR8SEJJIkGZ
SPnC+c/g8nHqSfD9AqJqDzJ+9+oD3LMQTJt1HEPg2+66sooiHAd68yLmA9kdGUjG+GvB2livoGHo
ZmcE0vI5hbqfQ4Tg3W5QeA+Qdk4RydzO5noKTK7tE0lRAYu3ZTTZmfzlI5dYTrVVC/ItQpSSeN5G
PPhhQw2Ibwof4PQGGJ6n/87jWKUI2/AmQdwyDA==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Xb5zixQGxSWIHYbKNhZEHOl2m8LRxhdRboa9d2xO3/8=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jtXB8G4jj+Mzd6UUMJ0v6Es6W1jCvjQpKuxs8PUBhwI=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ITeSlaAR/R5GehWxeelAPf7pkKCyZoITzfeSoLt/Yuw=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d2lTbN3l/MbGXg/+ayqDPt4e6gSSQskRG3FcPeyU+1g=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xJQzy+fTGdvo7Zmd8vfaRPawuhu7q3td9qqkz16URJM=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2026-06-30T03:55:32Z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2026-06-30T03:55:32Z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2026-06-30T03:15:20Z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